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ylvi\Documents\NouveauSylvie\AMAP\2025-2026\Contrats\"/>
    </mc:Choice>
  </mc:AlternateContent>
  <xr:revisionPtr revIDLastSave="0" documentId="13_ncr:1_{D9CEDA09-F1A9-448A-872C-E69D80D3A514}" xr6:coauthVersionLast="47" xr6:coauthVersionMax="47" xr10:uidLastSave="{00000000-0000-0000-0000-000000000000}"/>
  <bookViews>
    <workbookView xWindow="-110" yWindow="-110" windowWidth="19420" windowHeight="11020" xr2:uid="{C2F0C5DE-96D2-4963-8524-B2204539B23D}"/>
  </bookViews>
  <sheets>
    <sheet name="&lt;NOM&gt;" sheetId="1" r:id="rId1"/>
  </sheets>
  <definedNames>
    <definedName name="_3_Farines_500g__blé_T80__petit_épeautre__sarrasin" localSheetId="0">'&lt;NOM&gt;'!$B$9</definedName>
    <definedName name="Brioche_300g" localSheetId="0">'&lt;NOM&gt;'!$A$23</definedName>
    <definedName name="Farine_T110_en_3_Kgs" localSheetId="0">'&lt;NOM&gt;'!$A$25</definedName>
    <definedName name="Farine_T110_en_5_Kgs" localSheetId="0">'&lt;NOM&gt;'!$A$27</definedName>
    <definedName name="Farine_T80__en_3_Kgs" localSheetId="0">'&lt;NOM&gt;'!$A$24</definedName>
    <definedName name="Farine_T80_en_5_Kgs" localSheetId="0">'&lt;NOM&gt;'!$A$26</definedName>
    <definedName name="Figues_350_g" localSheetId="0">'&lt;NOM&gt;'!$A$21</definedName>
    <definedName name="Graines_de_courge_400g" localSheetId="0">'&lt;NOM&gt;'!$A$20</definedName>
    <definedName name="Lin_pavot_OU_multi_graines_400g" localSheetId="0">'&lt;NOM&gt;'!$A$16</definedName>
    <definedName name="Nature_1Kg__farine_70__T80___30__T110" localSheetId="0">'&lt;NOM&gt;'!$A$12</definedName>
    <definedName name="Nature_500g__farine_70__T80___30__T110" localSheetId="0">'&lt;NOM&gt;'!$A$13</definedName>
    <definedName name="Nature_800g__farine_70__T80___30__T110" localSheetId="0">'&lt;NOM&gt;'!$A$14</definedName>
    <definedName name="Nature_complet_1Kg__farine_T110" localSheetId="0">'&lt;NOM&gt;'!$B$10</definedName>
    <definedName name="Nature_complet_500g__farine_T110" localSheetId="0">'&lt;NOM&gt;'!$B$11</definedName>
    <definedName name="Noix_OU_noisettes_350g" localSheetId="0">'&lt;NOM&gt;'!$A$18</definedName>
    <definedName name="Olives_OU_tomates_350g" localSheetId="0">'&lt;NOM&gt;'!$A$17</definedName>
    <definedName name="Petit_épeautre_500g" localSheetId="0">'&lt;NOM&gt;'!$B$8</definedName>
    <definedName name="Raisins_350g" localSheetId="0">'&lt;NOM&gt;'!$A$19</definedName>
    <definedName name="Sésame_400g" localSheetId="0">'&lt;NOM&gt;'!$A$22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" l="1"/>
  <c r="N28" i="1"/>
  <c r="M28" i="1"/>
  <c r="K28" i="1"/>
  <c r="J28" i="1"/>
  <c r="I28" i="1"/>
  <c r="H28" i="1"/>
  <c r="G28" i="1"/>
  <c r="F28" i="1"/>
  <c r="E28" i="1"/>
  <c r="D28" i="1"/>
  <c r="C28" i="1"/>
  <c r="C6" i="1"/>
  <c r="P5" i="1"/>
  <c r="P6" i="1" s="1"/>
  <c r="P29" i="1" s="1"/>
  <c r="P30" i="1" s="1"/>
  <c r="N5" i="1"/>
  <c r="N6" i="1" s="1"/>
  <c r="N29" i="1" s="1"/>
  <c r="N30" i="1" s="1"/>
  <c r="M5" i="1"/>
  <c r="M6" i="1" s="1"/>
  <c r="M29" i="1" s="1"/>
  <c r="M30" i="1" s="1"/>
  <c r="G5" i="1"/>
  <c r="H4" i="1" s="1"/>
  <c r="C5" i="1"/>
  <c r="D6" i="1"/>
  <c r="D29" i="1" s="1"/>
  <c r="D30" i="1" s="1"/>
  <c r="H5" i="1" l="1"/>
  <c r="I4" i="1"/>
  <c r="H6" i="1"/>
  <c r="H29" i="1" s="1"/>
  <c r="H30" i="1" s="1"/>
  <c r="G6" i="1"/>
  <c r="G29" i="1" s="1"/>
  <c r="G30" i="1" s="1"/>
  <c r="C29" i="1"/>
  <c r="C30" i="1" s="1"/>
  <c r="E5" i="1"/>
  <c r="F5" i="1" s="1"/>
  <c r="F6" i="1" s="1"/>
  <c r="F29" i="1" s="1"/>
  <c r="F30" i="1" s="1"/>
  <c r="I5" i="1" l="1"/>
  <c r="J4" i="1" s="1"/>
  <c r="E6" i="1"/>
  <c r="E29" i="1" l="1"/>
  <c r="E30" i="1" s="1"/>
  <c r="J5" i="1"/>
  <c r="I6" i="1"/>
  <c r="I29" i="1" s="1"/>
  <c r="I30" i="1" s="1"/>
  <c r="J6" i="1" l="1"/>
  <c r="J29" i="1" s="1"/>
  <c r="J30" i="1" s="1"/>
  <c r="K5" i="1"/>
  <c r="K6" i="1" s="1"/>
  <c r="K29" i="1" s="1"/>
  <c r="K30" i="1" s="1"/>
  <c r="C31" i="1" s="1"/>
  <c r="L2" i="1" l="1"/>
  <c r="C34" i="1"/>
  <c r="C32" i="1"/>
  <c r="C33" i="1"/>
</calcChain>
</file>

<file path=xl/sharedStrings.xml><?xml version="1.0" encoding="utf-8"?>
<sst xmlns="http://schemas.openxmlformats.org/spreadsheetml/2006/main" count="46" uniqueCount="41">
  <si>
    <t>NOM:</t>
  </si>
  <si>
    <t>Prénom:</t>
  </si>
  <si>
    <t>Merci d'indiquer pour chaque mois le type et le nombre  de pains souhaités</t>
  </si>
  <si>
    <t>Nombre de distributions pour le contrat:</t>
  </si>
  <si>
    <t>années</t>
  </si>
  <si>
    <r>
      <rPr>
        <b/>
        <sz val="18"/>
        <color theme="1"/>
        <rFont val="Aptos Narrow"/>
        <family val="2"/>
        <scheme val="minor"/>
      </rPr>
      <t xml:space="preserve">Dates des distributions:   </t>
    </r>
    <r>
      <rPr>
        <b/>
        <sz val="12"/>
        <color theme="1"/>
        <rFont val="Aptos Narrow"/>
        <family val="2"/>
        <scheme val="minor"/>
      </rPr>
      <t xml:space="preserve">                                                                           </t>
    </r>
    <r>
      <rPr>
        <b/>
        <sz val="16"/>
        <color theme="1"/>
        <rFont val="Aptos Narrow"/>
        <family val="2"/>
        <scheme val="minor"/>
      </rPr>
      <t xml:space="preserve">les dates en </t>
    </r>
    <r>
      <rPr>
        <b/>
        <sz val="16"/>
        <color rgb="FFFF0019"/>
        <rFont val="Aptos Narrow"/>
        <family val="2"/>
        <scheme val="minor"/>
      </rPr>
      <t>rouge sont des mardis</t>
    </r>
  </si>
  <si>
    <t>Nombre de distributions mensuelles</t>
  </si>
  <si>
    <t>Types de pain ou farine</t>
  </si>
  <si>
    <t>Prix (€)</t>
  </si>
  <si>
    <t xml:space="preserve">Petit épeautre 500g </t>
  </si>
  <si>
    <t>3 Farines 500g (blé T80, petit épeautre, sarrasin) </t>
  </si>
  <si>
    <r>
      <t xml:space="preserve">Nature complet </t>
    </r>
    <r>
      <rPr>
        <b/>
        <sz val="12"/>
        <color rgb="FFFF0000"/>
        <rFont val="Arial Narrow"/>
        <family val="2"/>
      </rPr>
      <t>1Kg</t>
    </r>
    <r>
      <rPr>
        <sz val="12"/>
        <color rgb="FF000000"/>
        <rFont val="Arial Narrow"/>
        <family val="2"/>
      </rPr>
      <t xml:space="preserve"> (farine T110) </t>
    </r>
  </si>
  <si>
    <r>
      <t xml:space="preserve">Nature complet </t>
    </r>
    <r>
      <rPr>
        <b/>
        <sz val="12"/>
        <color theme="9"/>
        <rFont val="Arial Narrow"/>
        <family val="2"/>
      </rPr>
      <t>500g</t>
    </r>
    <r>
      <rPr>
        <sz val="12"/>
        <color rgb="FF000000"/>
        <rFont val="Arial Narrow"/>
        <family val="2"/>
      </rPr>
      <t xml:space="preserve"> (farine T110) </t>
    </r>
  </si>
  <si>
    <r>
      <t xml:space="preserve">Nature </t>
    </r>
    <r>
      <rPr>
        <b/>
        <sz val="12"/>
        <color rgb="FFFF0000"/>
        <rFont val="Arial Narrow"/>
        <family val="2"/>
      </rPr>
      <t>1Kg</t>
    </r>
    <r>
      <rPr>
        <sz val="12"/>
        <color rgb="FF000000"/>
        <rFont val="Arial Narrow"/>
        <family val="2"/>
      </rPr>
      <t xml:space="preserve"> (farine 70% T80 + 30% T110)</t>
    </r>
  </si>
  <si>
    <r>
      <t>Nature</t>
    </r>
    <r>
      <rPr>
        <b/>
        <sz val="12"/>
        <color theme="9"/>
        <rFont val="Arial Narrow"/>
        <family val="2"/>
      </rPr>
      <t xml:space="preserve"> 500g </t>
    </r>
    <r>
      <rPr>
        <sz val="12"/>
        <color rgb="FF000000"/>
        <rFont val="Arial Narrow"/>
        <family val="2"/>
      </rPr>
      <t>(farine 70% T80 + 30% T110)</t>
    </r>
  </si>
  <si>
    <r>
      <t xml:space="preserve">Nature </t>
    </r>
    <r>
      <rPr>
        <b/>
        <sz val="12"/>
        <color theme="4"/>
        <rFont val="Arial Narrow"/>
        <family val="2"/>
      </rPr>
      <t>800g</t>
    </r>
    <r>
      <rPr>
        <sz val="12"/>
        <color rgb="FF000000"/>
        <rFont val="Arial Narrow"/>
        <family val="2"/>
      </rPr>
      <t xml:space="preserve"> (farine 70% T80 + 30% T110)</t>
    </r>
  </si>
  <si>
    <r>
      <t xml:space="preserve">             Sportif </t>
    </r>
    <r>
      <rPr>
        <b/>
        <sz val="12"/>
        <color rgb="FF00B050"/>
        <rFont val="Arial Narrow"/>
        <family val="2"/>
      </rPr>
      <t>500g</t>
    </r>
    <r>
      <rPr>
        <sz val="12"/>
        <color rgb="FF000000"/>
        <rFont val="Arial Narrow"/>
        <family val="2"/>
      </rPr>
      <t xml:space="preserve"> ( Nature+ cranberries,  abricots secs, noisettes, mélange de graines)</t>
    </r>
  </si>
  <si>
    <r>
      <t xml:space="preserve">Lin-pavot </t>
    </r>
    <r>
      <rPr>
        <b/>
        <sz val="12"/>
        <color rgb="FFFF0000"/>
        <rFont val="Arial Narrow"/>
        <family val="2"/>
      </rPr>
      <t>OU</t>
    </r>
    <r>
      <rPr>
        <sz val="12"/>
        <color rgb="FF000000"/>
        <rFont val="Arial Narrow"/>
        <family val="2"/>
      </rPr>
      <t xml:space="preserve"> multi graines 400g                           </t>
    </r>
  </si>
  <si>
    <t xml:space="preserve">                                      Olives  350g                                 </t>
  </si>
  <si>
    <r>
      <t xml:space="preserve">Noix </t>
    </r>
    <r>
      <rPr>
        <b/>
        <sz val="12"/>
        <color rgb="FFFF0000"/>
        <rFont val="Arial Narrow"/>
        <family val="2"/>
      </rPr>
      <t>OU</t>
    </r>
    <r>
      <rPr>
        <sz val="12"/>
        <color rgb="FF000000"/>
        <rFont val="Arial Narrow"/>
        <family val="2"/>
      </rPr>
      <t xml:space="preserve"> noisettes 350g   </t>
    </r>
  </si>
  <si>
    <t>Raisins 350g</t>
  </si>
  <si>
    <t xml:space="preserve"> Graines de courge 400g</t>
  </si>
  <si>
    <t>Figues 350 g</t>
  </si>
  <si>
    <t>Sésame 400g</t>
  </si>
  <si>
    <t>Brioche 300g</t>
  </si>
  <si>
    <t xml:space="preserve">Farine T80  en 3 Kgs 
</t>
  </si>
  <si>
    <t xml:space="preserve">Farine T110 en 3 Kgs 
</t>
  </si>
  <si>
    <t xml:space="preserve">Farine T80 en 5 Kgs 
</t>
  </si>
  <si>
    <t xml:space="preserve">Farine T110 en 5 Kgs </t>
  </si>
  <si>
    <t>nombre de pains par distribution</t>
  </si>
  <si>
    <t>total distributions pains €</t>
  </si>
  <si>
    <t>total mois €</t>
  </si>
  <si>
    <t>coût  annuel €</t>
  </si>
  <si>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 Narrow"/>
        <family val="2"/>
      </rPr>
      <t>Chèque 1</t>
    </r>
    <r>
      <rPr>
        <vertAlign val="superscript"/>
        <sz val="10"/>
        <color theme="1"/>
        <rFont val="Arial Narrow"/>
        <family val="2"/>
      </rPr>
      <t>er</t>
    </r>
    <r>
      <rPr>
        <sz val="10"/>
        <color theme="1"/>
        <rFont val="Arial Narrow"/>
        <family val="2"/>
      </rPr>
      <t xml:space="preserve"> trimestre : </t>
    </r>
  </si>
  <si>
    <t xml:space="preserve"> Montant : </t>
  </si>
  <si>
    <t xml:space="preserve">N° chèque : </t>
  </si>
  <si>
    <t>Banque :</t>
  </si>
  <si>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 Narrow"/>
        <family val="2"/>
      </rPr>
      <t>Chèque 2</t>
    </r>
    <r>
      <rPr>
        <vertAlign val="superscript"/>
        <sz val="10"/>
        <color theme="1"/>
        <rFont val="Arial Narrow"/>
        <family val="2"/>
      </rPr>
      <t>ème</t>
    </r>
    <r>
      <rPr>
        <sz val="10"/>
        <color theme="1"/>
        <rFont val="Arial Narrow"/>
        <family val="2"/>
      </rPr>
      <t xml:space="preserve"> trimestre : </t>
    </r>
  </si>
  <si>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Arial Narrow"/>
        <family val="2"/>
      </rPr>
      <t>Chèque 3</t>
    </r>
    <r>
      <rPr>
        <vertAlign val="superscript"/>
        <sz val="10"/>
        <color theme="1"/>
        <rFont val="Arial Narrow"/>
        <family val="2"/>
      </rPr>
      <t>ème</t>
    </r>
    <r>
      <rPr>
        <sz val="10"/>
        <color theme="1"/>
        <rFont val="Arial Narrow"/>
        <family val="2"/>
      </rPr>
      <t xml:space="preserve"> trimestre :</t>
    </r>
  </si>
  <si>
    <t xml:space="preserve">Montant : </t>
  </si>
  <si>
    <r>
      <rPr>
        <b/>
        <sz val="14"/>
        <color theme="1"/>
        <rFont val="Aptos Narrow"/>
        <family val="2"/>
        <scheme val="minor"/>
      </rPr>
      <t>AMAP Les Jardins de Pecqueuse</t>
    </r>
    <r>
      <rPr>
        <sz val="11"/>
        <color theme="1"/>
        <rFont val="Aptos Narrow"/>
        <family val="2"/>
        <scheme val="minor"/>
      </rPr>
      <t xml:space="preserve">                    </t>
    </r>
    <r>
      <rPr>
        <sz val="12"/>
        <color theme="1"/>
        <rFont val="Aptos Narrow"/>
        <family val="2"/>
        <scheme val="minor"/>
      </rPr>
      <t xml:space="preserve">Contrat pains  " BUDIBIO "  2025-2026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</si>
</sst>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3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2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theme="1"/>
      <name val="Bradley Hand ITC"/>
      <family val="4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rgb="FFFF0019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u/>
      <sz val="9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b/>
      <sz val="12"/>
      <color rgb="FFFF0000"/>
      <name val="Arial Narrow"/>
      <family val="2"/>
    </font>
    <font>
      <b/>
      <sz val="12"/>
      <color theme="9"/>
      <name val="Arial Narrow"/>
      <family val="2"/>
    </font>
    <font>
      <b/>
      <sz val="12"/>
      <color theme="4"/>
      <name val="Arial Narrow"/>
      <family val="2"/>
    </font>
    <font>
      <b/>
      <sz val="12"/>
      <color rgb="FF00B050"/>
      <name val="Arial Narrow"/>
      <family val="2"/>
    </font>
    <font>
      <sz val="12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sz val="10"/>
      <color theme="1"/>
      <name val="Arial Narrow"/>
      <family val="2"/>
    </font>
    <font>
      <vertAlign val="superscript"/>
      <sz val="10"/>
      <color theme="1"/>
      <name val="Arial Narrow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9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/>
      <right style="double">
        <color auto="1"/>
      </right>
      <top style="thick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1" fillId="0" borderId="2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164" fontId="15" fillId="0" borderId="19" xfId="1" applyNumberFormat="1" applyFont="1" applyBorder="1" applyAlignment="1">
      <alignment horizontal="center" vertical="center"/>
    </xf>
    <xf numFmtId="164" fontId="15" fillId="0" borderId="20" xfId="1" applyNumberFormat="1" applyFont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164" fontId="15" fillId="0" borderId="20" xfId="1" applyNumberFormat="1" applyFont="1" applyBorder="1" applyAlignment="1">
      <alignment horizontal="center" vertical="center" wrapText="1"/>
    </xf>
    <xf numFmtId="164" fontId="16" fillId="0" borderId="22" xfId="1" applyNumberFormat="1" applyFont="1" applyBorder="1" applyAlignment="1">
      <alignment horizontal="center" vertical="center"/>
    </xf>
    <xf numFmtId="164" fontId="15" fillId="0" borderId="23" xfId="1" applyNumberFormat="1" applyFont="1" applyBorder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164" fontId="15" fillId="2" borderId="20" xfId="1" applyNumberFormat="1" applyFont="1" applyFill="1" applyBorder="1" applyAlignment="1">
      <alignment horizontal="center" vertical="center"/>
    </xf>
    <xf numFmtId="164" fontId="15" fillId="2" borderId="26" xfId="1" applyNumberFormat="1" applyFont="1" applyFill="1" applyBorder="1" applyAlignment="1">
      <alignment horizontal="center" vertical="center"/>
    </xf>
    <xf numFmtId="164" fontId="15" fillId="2" borderId="19" xfId="1" applyNumberFormat="1" applyFont="1" applyFill="1" applyBorder="1" applyAlignment="1">
      <alignment horizontal="center" vertical="center"/>
    </xf>
    <xf numFmtId="164" fontId="17" fillId="0" borderId="20" xfId="1" applyNumberFormat="1" applyFont="1" applyBorder="1" applyAlignment="1">
      <alignment horizontal="center" vertical="center"/>
    </xf>
    <xf numFmtId="164" fontId="15" fillId="2" borderId="27" xfId="1" applyNumberFormat="1" applyFont="1" applyFill="1" applyBorder="1" applyAlignment="1">
      <alignment horizontal="center" vertical="center"/>
    </xf>
    <xf numFmtId="164" fontId="16" fillId="2" borderId="22" xfId="1" applyNumberFormat="1" applyFont="1" applyFill="1" applyBorder="1" applyAlignment="1">
      <alignment horizontal="center" vertical="center"/>
    </xf>
    <xf numFmtId="164" fontId="18" fillId="0" borderId="22" xfId="1" applyNumberFormat="1" applyFont="1" applyBorder="1" applyAlignment="1">
      <alignment horizontal="center" vertical="center"/>
    </xf>
    <xf numFmtId="164" fontId="15" fillId="2" borderId="28" xfId="1" applyNumberFormat="1" applyFont="1" applyFill="1" applyBorder="1" applyAlignment="1">
      <alignment horizontal="center" vertical="center"/>
    </xf>
    <xf numFmtId="1" fontId="15" fillId="0" borderId="31" xfId="1" applyNumberFormat="1" applyFont="1" applyBorder="1" applyAlignment="1">
      <alignment horizontal="center" vertical="center"/>
    </xf>
    <xf numFmtId="1" fontId="15" fillId="0" borderId="27" xfId="1" applyNumberFormat="1" applyFont="1" applyBorder="1" applyAlignment="1">
      <alignment horizontal="center" vertical="center"/>
    </xf>
    <xf numFmtId="1" fontId="15" fillId="0" borderId="32" xfId="1" applyNumberFormat="1" applyFont="1" applyBorder="1" applyAlignment="1">
      <alignment horizontal="center" vertical="center"/>
    </xf>
    <xf numFmtId="1" fontId="15" fillId="0" borderId="28" xfId="1" applyNumberFormat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9" fillId="0" borderId="35" xfId="1" applyFont="1" applyBorder="1" applyAlignment="1">
      <alignment horizontal="center" vertical="center"/>
    </xf>
    <xf numFmtId="2" fontId="20" fillId="0" borderId="36" xfId="1" applyNumberFormat="1" applyFont="1" applyBorder="1" applyAlignment="1">
      <alignment horizontal="center" vertical="center"/>
    </xf>
    <xf numFmtId="1" fontId="20" fillId="0" borderId="37" xfId="1" applyNumberFormat="1" applyFont="1" applyBorder="1" applyAlignment="1" applyProtection="1">
      <alignment horizontal="center" vertical="center"/>
      <protection locked="0"/>
    </xf>
    <xf numFmtId="0" fontId="20" fillId="0" borderId="37" xfId="1" applyFont="1" applyBorder="1" applyAlignment="1" applyProtection="1">
      <alignment horizontal="center" vertical="center"/>
      <protection locked="0"/>
    </xf>
    <xf numFmtId="1" fontId="20" fillId="0" borderId="38" xfId="1" applyNumberFormat="1" applyFont="1" applyBorder="1" applyAlignment="1" applyProtection="1">
      <alignment horizontal="center" vertical="center"/>
      <protection locked="0"/>
    </xf>
    <xf numFmtId="1" fontId="20" fillId="0" borderId="39" xfId="1" applyNumberFormat="1" applyFont="1" applyBorder="1" applyAlignment="1" applyProtection="1">
      <alignment horizontal="center" vertical="center"/>
      <protection locked="0"/>
    </xf>
    <xf numFmtId="0" fontId="1" fillId="0" borderId="40" xfId="1" applyBorder="1" applyAlignment="1">
      <alignment horizontal="center" vertical="center"/>
    </xf>
    <xf numFmtId="0" fontId="19" fillId="0" borderId="41" xfId="1" applyFont="1" applyBorder="1" applyAlignment="1">
      <alignment horizontal="center" vertical="center"/>
    </xf>
    <xf numFmtId="2" fontId="20" fillId="0" borderId="42" xfId="1" applyNumberFormat="1" applyFont="1" applyBorder="1" applyAlignment="1">
      <alignment horizontal="center" vertical="center"/>
    </xf>
    <xf numFmtId="0" fontId="21" fillId="0" borderId="41" xfId="1" applyFont="1" applyBorder="1" applyAlignment="1">
      <alignment horizontal="center" vertical="center"/>
    </xf>
    <xf numFmtId="2" fontId="20" fillId="0" borderId="43" xfId="1" applyNumberFormat="1" applyFont="1" applyBorder="1" applyAlignment="1">
      <alignment horizontal="center" vertical="center"/>
    </xf>
    <xf numFmtId="0" fontId="21" fillId="0" borderId="41" xfId="1" applyFont="1" applyBorder="1" applyAlignment="1">
      <alignment horizontal="center" vertical="center" wrapText="1"/>
    </xf>
    <xf numFmtId="0" fontId="21" fillId="0" borderId="44" xfId="1" applyFont="1" applyBorder="1" applyAlignment="1">
      <alignment horizontal="center" vertical="center"/>
    </xf>
    <xf numFmtId="0" fontId="21" fillId="0" borderId="45" xfId="1" applyFont="1" applyBorder="1" applyAlignment="1">
      <alignment horizontal="center" vertical="center"/>
    </xf>
    <xf numFmtId="0" fontId="21" fillId="0" borderId="46" xfId="1" applyFont="1" applyBorder="1" applyAlignment="1">
      <alignment horizontal="center" vertical="center"/>
    </xf>
    <xf numFmtId="0" fontId="21" fillId="2" borderId="41" xfId="1" applyFont="1" applyFill="1" applyBorder="1" applyAlignment="1">
      <alignment horizontal="center" vertical="center"/>
    </xf>
    <xf numFmtId="0" fontId="21" fillId="2" borderId="47" xfId="1" applyFont="1" applyFill="1" applyBorder="1" applyAlignment="1">
      <alignment horizontal="center" vertical="center"/>
    </xf>
    <xf numFmtId="2" fontId="20" fillId="0" borderId="48" xfId="1" applyNumberFormat="1" applyFont="1" applyBorder="1" applyAlignment="1">
      <alignment horizontal="center" vertical="center"/>
    </xf>
    <xf numFmtId="1" fontId="20" fillId="0" borderId="49" xfId="1" applyNumberFormat="1" applyFont="1" applyBorder="1" applyAlignment="1" applyProtection="1">
      <alignment horizontal="center" vertical="center"/>
      <protection locked="0"/>
    </xf>
    <xf numFmtId="0" fontId="20" fillId="0" borderId="49" xfId="1" applyFont="1" applyBorder="1" applyAlignment="1" applyProtection="1">
      <alignment horizontal="center" vertical="center"/>
      <protection locked="0"/>
    </xf>
    <xf numFmtId="1" fontId="20" fillId="0" borderId="50" xfId="1" applyNumberFormat="1" applyFont="1" applyBorder="1" applyAlignment="1" applyProtection="1">
      <alignment horizontal="center" vertical="center"/>
      <protection locked="0"/>
    </xf>
    <xf numFmtId="1" fontId="1" fillId="0" borderId="51" xfId="1" applyNumberFormat="1" applyBorder="1" applyAlignment="1">
      <alignment horizontal="center" vertical="center"/>
    </xf>
    <xf numFmtId="1" fontId="1" fillId="0" borderId="52" xfId="1" applyNumberFormat="1" applyBorder="1" applyAlignment="1">
      <alignment horizontal="center" vertical="center"/>
    </xf>
    <xf numFmtId="0" fontId="1" fillId="0" borderId="52" xfId="1" applyBorder="1" applyAlignment="1">
      <alignment horizontal="center" vertical="center"/>
    </xf>
    <xf numFmtId="1" fontId="1" fillId="0" borderId="53" xfId="1" applyNumberFormat="1" applyBorder="1" applyAlignment="1">
      <alignment horizontal="center" vertical="center"/>
    </xf>
    <xf numFmtId="0" fontId="1" fillId="0" borderId="54" xfId="1" applyBorder="1" applyAlignment="1">
      <alignment horizontal="center" vertical="center"/>
    </xf>
    <xf numFmtId="2" fontId="3" fillId="0" borderId="55" xfId="1" applyNumberFormat="1" applyFont="1" applyBorder="1" applyAlignment="1">
      <alignment horizontal="center" vertical="center"/>
    </xf>
    <xf numFmtId="2" fontId="1" fillId="0" borderId="31" xfId="1" applyNumberFormat="1" applyBorder="1" applyAlignment="1">
      <alignment horizontal="center" vertical="center"/>
    </xf>
    <xf numFmtId="2" fontId="1" fillId="0" borderId="56" xfId="1" applyNumberFormat="1" applyBorder="1" applyAlignment="1">
      <alignment horizontal="center" vertical="center"/>
    </xf>
    <xf numFmtId="2" fontId="1" fillId="0" borderId="27" xfId="1" applyNumberFormat="1" applyBorder="1" applyAlignment="1">
      <alignment horizontal="center" vertical="center"/>
    </xf>
    <xf numFmtId="2" fontId="1" fillId="0" borderId="32" xfId="1" applyNumberForma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30" fillId="0" borderId="8" xfId="1" applyFont="1" applyBorder="1" applyAlignment="1">
      <alignment horizontal="justify" vertical="center"/>
    </xf>
    <xf numFmtId="0" fontId="30" fillId="3" borderId="8" xfId="1" applyFont="1" applyFill="1" applyBorder="1" applyAlignment="1">
      <alignment horizontal="center" vertical="center"/>
    </xf>
    <xf numFmtId="0" fontId="28" fillId="0" borderId="41" xfId="1" applyFont="1" applyBorder="1" applyAlignment="1">
      <alignment horizontal="center" vertical="center"/>
    </xf>
    <xf numFmtId="0" fontId="30" fillId="0" borderId="27" xfId="1" applyFont="1" applyBorder="1" applyAlignment="1">
      <alignment horizontal="justify" vertical="center"/>
    </xf>
    <xf numFmtId="0" fontId="30" fillId="3" borderId="27" xfId="1" applyFont="1" applyFill="1" applyBorder="1" applyAlignment="1">
      <alignment horizontal="center" vertical="center"/>
    </xf>
    <xf numFmtId="0" fontId="28" fillId="0" borderId="63" xfId="1" applyFont="1" applyBorder="1" applyAlignment="1">
      <alignment horizontal="center" vertical="center"/>
    </xf>
    <xf numFmtId="0" fontId="30" fillId="0" borderId="64" xfId="1" applyFont="1" applyBorder="1" applyAlignment="1">
      <alignment horizontal="justify" vertical="center"/>
    </xf>
    <xf numFmtId="0" fontId="30" fillId="3" borderId="64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0" fontId="0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1" fillId="0" borderId="5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" fontId="7" fillId="0" borderId="9" xfId="1" applyNumberFormat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8" fillId="0" borderId="11" xfId="1" applyFont="1" applyBorder="1"/>
    <xf numFmtId="0" fontId="32" fillId="3" borderId="9" xfId="1" applyFont="1" applyFill="1" applyBorder="1" applyAlignment="1">
      <alignment horizontal="center" vertical="center"/>
    </xf>
    <xf numFmtId="0" fontId="1" fillId="3" borderId="10" xfId="1" applyFill="1" applyBorder="1"/>
    <xf numFmtId="0" fontId="1" fillId="3" borderId="62" xfId="1" applyFill="1" applyBorder="1"/>
    <xf numFmtId="0" fontId="19" fillId="3" borderId="9" xfId="1" applyFont="1" applyFill="1" applyBorder="1" applyAlignment="1" applyProtection="1">
      <alignment horizontal="center" vertical="center"/>
      <protection locked="0"/>
    </xf>
    <xf numFmtId="0" fontId="19" fillId="3" borderId="10" xfId="1" applyFont="1" applyFill="1" applyBorder="1" applyAlignment="1" applyProtection="1">
      <alignment horizontal="center" vertical="center"/>
      <protection locked="0"/>
    </xf>
    <xf numFmtId="0" fontId="19" fillId="3" borderId="62" xfId="1" applyFont="1" applyFill="1" applyBorder="1" applyAlignment="1" applyProtection="1">
      <alignment horizontal="center" vertical="center"/>
      <protection locked="0"/>
    </xf>
    <xf numFmtId="0" fontId="19" fillId="0" borderId="9" xfId="1" applyFont="1" applyBorder="1" applyAlignment="1" applyProtection="1">
      <alignment horizontal="center" vertical="center"/>
      <protection locked="0"/>
    </xf>
    <xf numFmtId="0" fontId="19" fillId="0" borderId="10" xfId="1" applyFont="1" applyBorder="1" applyAlignment="1" applyProtection="1">
      <alignment horizontal="center" vertical="center"/>
      <protection locked="0"/>
    </xf>
    <xf numFmtId="0" fontId="1" fillId="0" borderId="11" xfId="1" applyBorder="1"/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/>
    <xf numFmtId="0" fontId="9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0" fillId="0" borderId="15" xfId="1" applyFont="1" applyBorder="1"/>
    <xf numFmtId="0" fontId="10" fillId="0" borderId="16" xfId="1" applyFont="1" applyBorder="1"/>
    <xf numFmtId="0" fontId="12" fillId="0" borderId="1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26" fillId="0" borderId="29" xfId="1" applyFont="1" applyBorder="1" applyAlignment="1">
      <alignment horizontal="center" vertical="center"/>
    </xf>
    <xf numFmtId="0" fontId="26" fillId="0" borderId="30" xfId="1" applyFont="1" applyBorder="1" applyAlignment="1">
      <alignment horizontal="center" vertical="center"/>
    </xf>
    <xf numFmtId="0" fontId="21" fillId="0" borderId="29" xfId="1" applyFont="1" applyBorder="1" applyAlignment="1">
      <alignment horizontal="center" vertical="center"/>
    </xf>
    <xf numFmtId="0" fontId="21" fillId="0" borderId="30" xfId="1" applyFont="1" applyBorder="1" applyAlignment="1">
      <alignment horizontal="center" vertical="center"/>
    </xf>
    <xf numFmtId="0" fontId="27" fillId="0" borderId="57" xfId="1" applyFont="1" applyBorder="1" applyAlignment="1">
      <alignment horizontal="center"/>
    </xf>
    <xf numFmtId="0" fontId="27" fillId="0" borderId="58" xfId="1" applyFont="1" applyBorder="1" applyAlignment="1">
      <alignment horizontal="center"/>
    </xf>
    <xf numFmtId="2" fontId="2" fillId="0" borderId="59" xfId="1" applyNumberFormat="1" applyFont="1" applyBorder="1" applyAlignment="1">
      <alignment horizontal="center" vertical="center"/>
    </xf>
    <xf numFmtId="0" fontId="2" fillId="0" borderId="60" xfId="1" applyFont="1" applyBorder="1" applyAlignment="1">
      <alignment horizontal="center" vertical="center"/>
    </xf>
    <xf numFmtId="0" fontId="1" fillId="0" borderId="61" xfId="1" applyBorder="1"/>
    <xf numFmtId="0" fontId="32" fillId="3" borderId="43" xfId="1" applyFont="1" applyFill="1" applyBorder="1" applyAlignment="1">
      <alignment horizontal="center" vertical="center"/>
    </xf>
    <xf numFmtId="0" fontId="1" fillId="3" borderId="56" xfId="1" applyFill="1" applyBorder="1" applyAlignment="1">
      <alignment horizontal="center"/>
    </xf>
    <xf numFmtId="0" fontId="1" fillId="3" borderId="31" xfId="1" applyFill="1" applyBorder="1" applyAlignment="1">
      <alignment horizontal="center"/>
    </xf>
    <xf numFmtId="0" fontId="19" fillId="3" borderId="43" xfId="1" applyFont="1" applyFill="1" applyBorder="1" applyAlignment="1" applyProtection="1">
      <alignment horizontal="center" vertical="center"/>
      <protection locked="0"/>
    </xf>
    <xf numFmtId="0" fontId="19" fillId="3" borderId="56" xfId="1" applyFont="1" applyFill="1" applyBorder="1" applyAlignment="1" applyProtection="1">
      <alignment horizontal="center" vertical="center"/>
      <protection locked="0"/>
    </xf>
    <xf numFmtId="0" fontId="19" fillId="3" borderId="31" xfId="1" applyFont="1" applyFill="1" applyBorder="1" applyAlignment="1" applyProtection="1">
      <alignment horizontal="center" vertical="center"/>
      <protection locked="0"/>
    </xf>
    <xf numFmtId="0" fontId="19" fillId="0" borderId="43" xfId="1" applyFont="1" applyBorder="1" applyAlignment="1" applyProtection="1">
      <alignment horizontal="center" vertical="center"/>
      <protection locked="0"/>
    </xf>
    <xf numFmtId="0" fontId="19" fillId="0" borderId="56" xfId="1" applyFont="1" applyBorder="1" applyAlignment="1" applyProtection="1">
      <alignment horizontal="center" vertical="center"/>
      <protection locked="0"/>
    </xf>
    <xf numFmtId="0" fontId="1" fillId="0" borderId="32" xfId="1" applyBorder="1" applyAlignment="1">
      <alignment horizontal="center" vertical="center"/>
    </xf>
    <xf numFmtId="0" fontId="32" fillId="3" borderId="65" xfId="1" applyFont="1" applyFill="1" applyBorder="1" applyAlignment="1">
      <alignment horizontal="center" vertical="center"/>
    </xf>
    <xf numFmtId="0" fontId="1" fillId="3" borderId="66" xfId="1" applyFill="1" applyBorder="1" applyAlignment="1">
      <alignment horizontal="center" vertical="center"/>
    </xf>
    <xf numFmtId="0" fontId="1" fillId="3" borderId="67" xfId="1" applyFill="1" applyBorder="1" applyAlignment="1">
      <alignment horizontal="center" vertical="center"/>
    </xf>
    <xf numFmtId="0" fontId="19" fillId="3" borderId="64" xfId="1" applyFont="1" applyFill="1" applyBorder="1" applyAlignment="1" applyProtection="1">
      <alignment horizontal="center" vertical="center"/>
      <protection locked="0"/>
    </xf>
    <xf numFmtId="0" fontId="19" fillId="0" borderId="65" xfId="1" applyFont="1" applyBorder="1" applyAlignment="1" applyProtection="1">
      <alignment horizontal="center" vertical="center"/>
      <protection locked="0"/>
    </xf>
    <xf numFmtId="0" fontId="19" fillId="0" borderId="66" xfId="1" applyFont="1" applyBorder="1" applyAlignment="1" applyProtection="1">
      <alignment horizontal="center" vertical="center"/>
      <protection locked="0"/>
    </xf>
    <xf numFmtId="0" fontId="1" fillId="0" borderId="68" xfId="1" applyBorder="1" applyAlignment="1">
      <alignment horizontal="center" vertical="center"/>
    </xf>
  </cellXfs>
  <cellStyles count="2">
    <cellStyle name="Normal" xfId="0" builtinId="0"/>
    <cellStyle name="Normal 2" xfId="1" xr:uid="{2C5BD457-FB5F-4C46-A14B-52BBD400A0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A526A-7DB1-4B81-BFB8-24284B80260A}">
  <sheetPr>
    <pageSetUpPr fitToPage="1"/>
  </sheetPr>
  <dimension ref="A1:Q35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F1"/>
    </sheetView>
  </sheetViews>
  <sheetFormatPr baseColWidth="10" defaultColWidth="11.4140625" defaultRowHeight="14"/>
  <cols>
    <col min="1" max="1" width="45.75" style="3" customWidth="1"/>
    <col min="2" max="2" width="10.4140625" style="3" customWidth="1"/>
    <col min="3" max="3" width="10.75" style="3" customWidth="1"/>
    <col min="4" max="11" width="10.75" style="65" customWidth="1"/>
    <col min="12" max="12" width="3.75" style="65" customWidth="1"/>
    <col min="13" max="13" width="11.75" style="66" customWidth="1"/>
    <col min="14" max="14" width="10.75" style="65" customWidth="1"/>
    <col min="15" max="15" width="3.75" style="65" customWidth="1"/>
    <col min="16" max="16384" width="11.4140625" style="3"/>
  </cols>
  <sheetData>
    <row r="1" spans="1:17" s="2" customFormat="1" ht="30" customHeight="1" thickTop="1" thickBot="1">
      <c r="A1" s="67" t="s">
        <v>40</v>
      </c>
      <c r="B1" s="68"/>
      <c r="C1" s="68"/>
      <c r="D1" s="68"/>
      <c r="E1" s="68"/>
      <c r="F1" s="68"/>
      <c r="G1" s="1" t="s">
        <v>0</v>
      </c>
      <c r="H1" s="69"/>
      <c r="I1" s="70"/>
      <c r="J1" s="70"/>
      <c r="K1" s="71"/>
      <c r="L1" s="72" t="s">
        <v>1</v>
      </c>
      <c r="M1" s="73"/>
      <c r="N1" s="73"/>
      <c r="O1" s="73"/>
      <c r="P1" s="74"/>
    </row>
    <row r="2" spans="1:17" ht="30" customHeight="1" thickTop="1">
      <c r="A2" s="75" t="s">
        <v>2</v>
      </c>
      <c r="B2" s="76"/>
      <c r="C2" s="76"/>
      <c r="D2" s="76"/>
      <c r="E2" s="76"/>
      <c r="F2" s="76"/>
      <c r="G2" s="77" t="s">
        <v>3</v>
      </c>
      <c r="H2" s="78"/>
      <c r="I2" s="78"/>
      <c r="J2" s="78"/>
      <c r="K2" s="78"/>
      <c r="L2" s="79">
        <f>SUM(C6:P6)</f>
        <v>21</v>
      </c>
      <c r="M2" s="80"/>
      <c r="N2" s="80"/>
      <c r="O2" s="80"/>
      <c r="P2" s="81"/>
    </row>
    <row r="3" spans="1:17" ht="29" thickBot="1">
      <c r="A3" s="91" t="s">
        <v>4</v>
      </c>
      <c r="B3" s="92"/>
      <c r="C3" s="93">
        <v>2025</v>
      </c>
      <c r="D3" s="94"/>
      <c r="E3" s="94"/>
      <c r="F3" s="95"/>
      <c r="G3" s="96">
        <v>2026</v>
      </c>
      <c r="H3" s="97"/>
      <c r="I3" s="97"/>
      <c r="J3" s="97"/>
      <c r="K3" s="97"/>
      <c r="L3" s="97"/>
      <c r="M3" s="97"/>
      <c r="N3" s="97"/>
      <c r="O3" s="97"/>
      <c r="P3" s="98"/>
    </row>
    <row r="4" spans="1:17" s="2" customFormat="1" ht="30" customHeight="1" thickTop="1">
      <c r="A4" s="99" t="s">
        <v>5</v>
      </c>
      <c r="B4" s="100"/>
      <c r="C4" s="4">
        <v>45203</v>
      </c>
      <c r="D4" s="5"/>
      <c r="E4" s="5">
        <v>45976</v>
      </c>
      <c r="F4" s="6"/>
      <c r="G4" s="4">
        <v>46032</v>
      </c>
      <c r="H4" s="5">
        <f>G5+14</f>
        <v>46060</v>
      </c>
      <c r="I4" s="5">
        <f>H4+28</f>
        <v>46088</v>
      </c>
      <c r="J4" s="5">
        <f>I5+14</f>
        <v>46116</v>
      </c>
      <c r="K4" s="5">
        <v>46158</v>
      </c>
      <c r="M4" s="7">
        <v>45821</v>
      </c>
      <c r="N4" s="8">
        <v>45845</v>
      </c>
      <c r="O4" s="8"/>
      <c r="P4" s="9">
        <v>45905</v>
      </c>
      <c r="Q4" s="10"/>
    </row>
    <row r="5" spans="1:17" s="2" customFormat="1" ht="30" customHeight="1" thickBot="1">
      <c r="A5" s="101"/>
      <c r="B5" s="102"/>
      <c r="C5" s="11">
        <f>C4+14</f>
        <v>45217</v>
      </c>
      <c r="E5" s="11">
        <f>E4+14</f>
        <v>45990</v>
      </c>
      <c r="F5" s="12">
        <f>E5+14</f>
        <v>46004</v>
      </c>
      <c r="G5" s="13">
        <f t="shared" ref="G5" si="0">G4+14</f>
        <v>46046</v>
      </c>
      <c r="H5" s="11">
        <f>H4+14</f>
        <v>46074</v>
      </c>
      <c r="I5" s="11">
        <f>I4+14</f>
        <v>46102</v>
      </c>
      <c r="J5" s="11">
        <f>J4+14</f>
        <v>46130</v>
      </c>
      <c r="K5" s="11">
        <f>K4+14</f>
        <v>46172</v>
      </c>
      <c r="L5" s="14"/>
      <c r="M5" s="15">
        <f>M4+14</f>
        <v>45835</v>
      </c>
      <c r="N5" s="16">
        <f>N4+14</f>
        <v>45859</v>
      </c>
      <c r="O5" s="17"/>
      <c r="P5" s="18">
        <f>P4+14</f>
        <v>45919</v>
      </c>
    </row>
    <row r="6" spans="1:17" s="2" customFormat="1" ht="30" customHeight="1" thickTop="1" thickBot="1">
      <c r="A6" s="103" t="s">
        <v>6</v>
      </c>
      <c r="B6" s="104"/>
      <c r="C6" s="19">
        <f>COUNT(C4,C5)</f>
        <v>2</v>
      </c>
      <c r="D6" s="19">
        <f>COUNT(D4,D5)</f>
        <v>0</v>
      </c>
      <c r="E6" s="20">
        <f>COUNT(E4,E5)</f>
        <v>2</v>
      </c>
      <c r="F6" s="21">
        <f>COUNT(F5,#REF!)</f>
        <v>1</v>
      </c>
      <c r="G6" s="19">
        <f t="shared" ref="G6:P6" si="1">COUNT(G4,G5)</f>
        <v>2</v>
      </c>
      <c r="H6" s="19">
        <f t="shared" si="1"/>
        <v>2</v>
      </c>
      <c r="I6" s="19">
        <f>COUNT(I4,I5)</f>
        <v>2</v>
      </c>
      <c r="J6" s="19">
        <f>COUNT(J4,J5)</f>
        <v>2</v>
      </c>
      <c r="K6" s="19">
        <f t="shared" ref="K6:N6" si="2">COUNT(K4,K5)</f>
        <v>2</v>
      </c>
      <c r="L6" s="19"/>
      <c r="M6" s="19">
        <f t="shared" si="2"/>
        <v>2</v>
      </c>
      <c r="N6" s="19">
        <f t="shared" si="2"/>
        <v>2</v>
      </c>
      <c r="O6" s="19"/>
      <c r="P6" s="22">
        <f t="shared" si="1"/>
        <v>2</v>
      </c>
    </row>
    <row r="7" spans="1:17" s="2" customFormat="1" ht="30" customHeight="1" thickTop="1" thickBot="1">
      <c r="A7" s="23" t="s">
        <v>7</v>
      </c>
      <c r="B7" s="24" t="s">
        <v>8</v>
      </c>
      <c r="C7" s="105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1:17" ht="25" customHeight="1" thickTop="1" thickBot="1">
      <c r="A8" s="25" t="s">
        <v>9</v>
      </c>
      <c r="B8" s="26">
        <v>4.3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8"/>
      <c r="N8" s="29"/>
      <c r="O8" s="30"/>
      <c r="P8" s="31"/>
    </row>
    <row r="9" spans="1:17" ht="25" customHeight="1" thickTop="1" thickBot="1">
      <c r="A9" s="32" t="s">
        <v>10</v>
      </c>
      <c r="B9" s="33">
        <v>3.2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N9" s="29"/>
      <c r="O9" s="30"/>
      <c r="P9" s="31"/>
    </row>
    <row r="10" spans="1:17" ht="25" customHeight="1" thickTop="1" thickBot="1">
      <c r="A10" s="34" t="s">
        <v>11</v>
      </c>
      <c r="B10" s="33">
        <v>5.8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/>
      <c r="N10" s="29"/>
      <c r="O10" s="30"/>
      <c r="P10" s="31"/>
    </row>
    <row r="11" spans="1:17" ht="25" customHeight="1" thickTop="1" thickBot="1">
      <c r="A11" s="34" t="s">
        <v>12</v>
      </c>
      <c r="B11" s="33">
        <v>2.9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  <c r="N11" s="29"/>
      <c r="O11" s="30"/>
      <c r="P11" s="31"/>
    </row>
    <row r="12" spans="1:17" ht="25" customHeight="1" thickTop="1" thickBot="1">
      <c r="A12" s="34" t="s">
        <v>13</v>
      </c>
      <c r="B12" s="35">
        <v>5.8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/>
      <c r="N12" s="29"/>
      <c r="O12" s="30"/>
      <c r="P12" s="31"/>
    </row>
    <row r="13" spans="1:17" ht="25" customHeight="1" thickTop="1" thickBot="1">
      <c r="A13" s="34" t="s">
        <v>14</v>
      </c>
      <c r="B13" s="35">
        <v>2.9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/>
      <c r="N13" s="29"/>
      <c r="O13" s="30"/>
      <c r="P13" s="31"/>
    </row>
    <row r="14" spans="1:17" ht="25" customHeight="1" thickTop="1" thickBot="1">
      <c r="A14" s="34" t="s">
        <v>15</v>
      </c>
      <c r="B14" s="33">
        <v>4.5999999999999996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/>
      <c r="N14" s="29"/>
      <c r="O14" s="30"/>
      <c r="P14" s="31"/>
    </row>
    <row r="15" spans="1:17" ht="30" customHeight="1" thickTop="1" thickBot="1">
      <c r="A15" s="36" t="s">
        <v>16</v>
      </c>
      <c r="B15" s="33">
        <v>4.2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8"/>
      <c r="N15" s="29"/>
      <c r="O15" s="30"/>
      <c r="P15" s="31"/>
    </row>
    <row r="16" spans="1:17" ht="25" customHeight="1" thickTop="1" thickBot="1">
      <c r="A16" s="34" t="s">
        <v>17</v>
      </c>
      <c r="B16" s="33">
        <v>2.9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/>
      <c r="N16" s="29"/>
      <c r="O16" s="30"/>
      <c r="P16" s="31"/>
    </row>
    <row r="17" spans="1:16" ht="25" customHeight="1" thickTop="1" thickBot="1">
      <c r="A17" s="34" t="s">
        <v>18</v>
      </c>
      <c r="B17" s="33">
        <v>2.9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/>
      <c r="N17" s="29"/>
      <c r="O17" s="30"/>
      <c r="P17" s="31"/>
    </row>
    <row r="18" spans="1:16" ht="25" customHeight="1" thickTop="1" thickBot="1">
      <c r="A18" s="34" t="s">
        <v>19</v>
      </c>
      <c r="B18" s="33">
        <v>2.9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/>
      <c r="N18" s="29"/>
      <c r="O18" s="30"/>
      <c r="P18" s="31"/>
    </row>
    <row r="19" spans="1:16" ht="25" customHeight="1" thickTop="1" thickBot="1">
      <c r="A19" s="37" t="s">
        <v>20</v>
      </c>
      <c r="B19" s="33">
        <v>2.9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8"/>
      <c r="N19" s="29"/>
      <c r="O19" s="30"/>
      <c r="P19" s="31"/>
    </row>
    <row r="20" spans="1:16" ht="25" customHeight="1" thickTop="1" thickBot="1">
      <c r="A20" s="37" t="s">
        <v>21</v>
      </c>
      <c r="B20" s="33">
        <v>2.9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/>
      <c r="N20" s="29"/>
      <c r="O20" s="30"/>
      <c r="P20" s="31"/>
    </row>
    <row r="21" spans="1:16" ht="25" customHeight="1" thickTop="1" thickBot="1">
      <c r="A21" s="34" t="s">
        <v>22</v>
      </c>
      <c r="B21" s="33">
        <v>2.9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8"/>
      <c r="N21" s="29"/>
      <c r="O21" s="30"/>
      <c r="P21" s="31"/>
    </row>
    <row r="22" spans="1:16" ht="25" customHeight="1" thickTop="1" thickBot="1">
      <c r="A22" s="38" t="s">
        <v>23</v>
      </c>
      <c r="B22" s="33">
        <v>2.9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/>
      <c r="N22" s="29"/>
      <c r="O22" s="30"/>
      <c r="P22" s="31"/>
    </row>
    <row r="23" spans="1:16" ht="25" customHeight="1" thickTop="1" thickBot="1">
      <c r="A23" s="39" t="s">
        <v>24</v>
      </c>
      <c r="B23" s="33">
        <v>4.3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8"/>
      <c r="N23" s="29"/>
      <c r="O23" s="30"/>
      <c r="P23" s="31"/>
    </row>
    <row r="24" spans="1:16" ht="25" customHeight="1" thickTop="1" thickBot="1">
      <c r="A24" s="40" t="s">
        <v>25</v>
      </c>
      <c r="B24" s="33">
        <v>7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8"/>
      <c r="N24" s="29"/>
      <c r="O24" s="30"/>
      <c r="P24" s="31"/>
    </row>
    <row r="25" spans="1:16" ht="25" customHeight="1" thickTop="1" thickBot="1">
      <c r="A25" s="40" t="s">
        <v>26</v>
      </c>
      <c r="B25" s="33">
        <v>7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/>
      <c r="N25" s="29"/>
      <c r="O25" s="30"/>
      <c r="P25" s="31"/>
    </row>
    <row r="26" spans="1:16" s="2" customFormat="1" ht="25" customHeight="1" thickTop="1" thickBot="1">
      <c r="A26" s="40" t="s">
        <v>27</v>
      </c>
      <c r="B26" s="33">
        <v>10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/>
      <c r="N26" s="29"/>
      <c r="O26" s="30"/>
      <c r="P26" s="31"/>
    </row>
    <row r="27" spans="1:16" ht="25" customHeight="1" thickTop="1" thickBot="1">
      <c r="A27" s="41" t="s">
        <v>28</v>
      </c>
      <c r="B27" s="42">
        <v>10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4"/>
      <c r="N27" s="45"/>
      <c r="O27" s="45"/>
      <c r="P27" s="31"/>
    </row>
    <row r="28" spans="1:16" ht="30" customHeight="1" thickTop="1" thickBot="1">
      <c r="A28" s="108" t="s">
        <v>29</v>
      </c>
      <c r="B28" s="109"/>
      <c r="C28" s="46">
        <f>SUM(C8:C23)</f>
        <v>0</v>
      </c>
      <c r="D28" s="47">
        <f t="shared" ref="D28:N28" si="3">SUM(D8:D23)</f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  <c r="H28" s="47">
        <f t="shared" si="3"/>
        <v>0</v>
      </c>
      <c r="I28" s="47">
        <f t="shared" si="3"/>
        <v>0</v>
      </c>
      <c r="J28" s="47">
        <f t="shared" si="3"/>
        <v>0</v>
      </c>
      <c r="K28" s="47">
        <f t="shared" si="3"/>
        <v>0</v>
      </c>
      <c r="L28" s="47"/>
      <c r="M28" s="48">
        <f t="shared" si="3"/>
        <v>0</v>
      </c>
      <c r="N28" s="49">
        <f t="shared" si="3"/>
        <v>0</v>
      </c>
      <c r="O28" s="49"/>
      <c r="P28" s="50">
        <f>SUM(P8:P23)</f>
        <v>0</v>
      </c>
    </row>
    <row r="29" spans="1:16" s="2" customFormat="1" ht="16.5" thickTop="1" thickBot="1">
      <c r="A29" s="108" t="s">
        <v>30</v>
      </c>
      <c r="B29" s="109"/>
      <c r="C29" s="51">
        <f>($B$8*C8+$B$9*C9+$B$10*C10+$B$11*C11+$B$12*C12+$B$13*C13+$B$14*C14+$B$15*C15+$B$16*C16+$B$17*C17+$B$18*C18+$B$19*C19+$B$20*C20+$B$21*C21+$B$22*C22+$B$23*C23)*C6</f>
        <v>0</v>
      </c>
      <c r="D29" s="51">
        <f t="shared" ref="D29:P29" si="4">($B$8*D8+$B$9*D9+$B$10*D10+$B$11*D11+$B$12*D12+$B$13*D13+$B$14*D14+$B$15*D15+$B$16*D16+$B$17*D17+$B$18*D18+$B$19*D19+$B$20*D20+$B$21*D21+$B$22*D22+$B$23*D23)*D6</f>
        <v>0</v>
      </c>
      <c r="E29" s="51">
        <f t="shared" si="4"/>
        <v>0</v>
      </c>
      <c r="F29" s="51">
        <f t="shared" si="4"/>
        <v>0</v>
      </c>
      <c r="G29" s="51">
        <f t="shared" si="4"/>
        <v>0</v>
      </c>
      <c r="H29" s="51">
        <f t="shared" si="4"/>
        <v>0</v>
      </c>
      <c r="I29" s="51">
        <f t="shared" si="4"/>
        <v>0</v>
      </c>
      <c r="J29" s="51">
        <f t="shared" si="4"/>
        <v>0</v>
      </c>
      <c r="K29" s="51">
        <f t="shared" si="4"/>
        <v>0</v>
      </c>
      <c r="L29" s="51"/>
      <c r="M29" s="51">
        <f t="shared" si="4"/>
        <v>0</v>
      </c>
      <c r="N29" s="51">
        <f t="shared" si="4"/>
        <v>0</v>
      </c>
      <c r="O29" s="51"/>
      <c r="P29" s="51">
        <f t="shared" si="4"/>
        <v>0</v>
      </c>
    </row>
    <row r="30" spans="1:16" ht="16.5" thickTop="1" thickBot="1">
      <c r="A30" s="110" t="s">
        <v>31</v>
      </c>
      <c r="B30" s="111"/>
      <c r="C30" s="52">
        <f>C29+$B24*C24+$B$25*C25+$B$26*C26+$B$27*C27</f>
        <v>0</v>
      </c>
      <c r="D30" s="52">
        <f t="shared" ref="D30:P30" si="5">D29+$B24*D24+$B$25*D25+$B$26*D26+$B$27*D27</f>
        <v>0</v>
      </c>
      <c r="E30" s="52">
        <f t="shared" si="5"/>
        <v>0</v>
      </c>
      <c r="F30" s="52">
        <f t="shared" si="5"/>
        <v>0</v>
      </c>
      <c r="G30" s="52">
        <f t="shared" si="5"/>
        <v>0</v>
      </c>
      <c r="H30" s="52">
        <f t="shared" si="5"/>
        <v>0</v>
      </c>
      <c r="I30" s="52">
        <f t="shared" si="5"/>
        <v>0</v>
      </c>
      <c r="J30" s="52">
        <f t="shared" si="5"/>
        <v>0</v>
      </c>
      <c r="K30" s="52">
        <f t="shared" si="5"/>
        <v>0</v>
      </c>
      <c r="L30" s="52"/>
      <c r="M30" s="52">
        <f t="shared" si="5"/>
        <v>0</v>
      </c>
      <c r="N30" s="53">
        <f t="shared" si="5"/>
        <v>0</v>
      </c>
      <c r="O30" s="54"/>
      <c r="P30" s="55">
        <f t="shared" si="5"/>
        <v>0</v>
      </c>
    </row>
    <row r="31" spans="1:16" ht="19" thickTop="1" thickBot="1">
      <c r="A31" s="112" t="s">
        <v>32</v>
      </c>
      <c r="B31" s="113"/>
      <c r="C31" s="114">
        <f>SUM(C30:P30)</f>
        <v>0</v>
      </c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6"/>
    </row>
    <row r="32" spans="1:16" ht="16" thickTop="1">
      <c r="A32" s="56" t="s">
        <v>33</v>
      </c>
      <c r="B32" s="57" t="s">
        <v>34</v>
      </c>
      <c r="C32" s="82">
        <f>ROUNDUP(C31/3,2)</f>
        <v>0</v>
      </c>
      <c r="D32" s="83"/>
      <c r="E32" s="84"/>
      <c r="F32" s="58" t="s">
        <v>35</v>
      </c>
      <c r="G32" s="85"/>
      <c r="H32" s="86"/>
      <c r="I32" s="86"/>
      <c r="J32" s="87"/>
      <c r="K32" s="57" t="s">
        <v>36</v>
      </c>
      <c r="L32" s="88"/>
      <c r="M32" s="89"/>
      <c r="N32" s="89"/>
      <c r="O32" s="89"/>
      <c r="P32" s="90"/>
    </row>
    <row r="33" spans="1:16" ht="15.5">
      <c r="A33" s="59" t="s">
        <v>37</v>
      </c>
      <c r="B33" s="60" t="s">
        <v>34</v>
      </c>
      <c r="C33" s="117">
        <f>ROUNDUP(C31/3,2)</f>
        <v>0</v>
      </c>
      <c r="D33" s="118"/>
      <c r="E33" s="119"/>
      <c r="F33" s="61" t="s">
        <v>35</v>
      </c>
      <c r="G33" s="120"/>
      <c r="H33" s="121"/>
      <c r="I33" s="121"/>
      <c r="J33" s="122"/>
      <c r="K33" s="60" t="s">
        <v>36</v>
      </c>
      <c r="L33" s="123"/>
      <c r="M33" s="124"/>
      <c r="N33" s="124"/>
      <c r="O33" s="124"/>
      <c r="P33" s="125"/>
    </row>
    <row r="34" spans="1:16" ht="16" thickBot="1">
      <c r="A34" s="62" t="s">
        <v>38</v>
      </c>
      <c r="B34" s="63" t="s">
        <v>39</v>
      </c>
      <c r="C34" s="126">
        <f>ROUNDUP(C31/3,2)</f>
        <v>0</v>
      </c>
      <c r="D34" s="127"/>
      <c r="E34" s="128"/>
      <c r="F34" s="64" t="s">
        <v>35</v>
      </c>
      <c r="G34" s="129"/>
      <c r="H34" s="129"/>
      <c r="I34" s="129"/>
      <c r="J34" s="129"/>
      <c r="K34" s="63" t="s">
        <v>36</v>
      </c>
      <c r="L34" s="130"/>
      <c r="M34" s="131"/>
      <c r="N34" s="131"/>
      <c r="O34" s="131"/>
      <c r="P34" s="132"/>
    </row>
    <row r="35" spans="1:16" ht="14.5" thickTop="1"/>
  </sheetData>
  <sheetProtection selectLockedCells="1"/>
  <mergeCells count="27">
    <mergeCell ref="C33:E33"/>
    <mergeCell ref="G33:J33"/>
    <mergeCell ref="L33:P33"/>
    <mergeCell ref="C34:E34"/>
    <mergeCell ref="G34:J34"/>
    <mergeCell ref="L34:P34"/>
    <mergeCell ref="C32:E32"/>
    <mergeCell ref="G32:J32"/>
    <mergeCell ref="L32:P32"/>
    <mergeCell ref="A3:B3"/>
    <mergeCell ref="C3:F3"/>
    <mergeCell ref="G3:P3"/>
    <mergeCell ref="A4:B5"/>
    <mergeCell ref="A6:B6"/>
    <mergeCell ref="C7:P7"/>
    <mergeCell ref="A28:B28"/>
    <mergeCell ref="A29:B29"/>
    <mergeCell ref="A30:B30"/>
    <mergeCell ref="A31:B31"/>
    <mergeCell ref="C31:P31"/>
    <mergeCell ref="A1:F1"/>
    <mergeCell ref="H1:K1"/>
    <mergeCell ref="L1:M1"/>
    <mergeCell ref="N1:P1"/>
    <mergeCell ref="A2:F2"/>
    <mergeCell ref="G2:K2"/>
    <mergeCell ref="L2:P2"/>
  </mergeCells>
  <pageMargins left="0.7" right="0.7" top="0.75" bottom="0.75" header="0.3" footer="0.3"/>
  <pageSetup paperSize="8" scale="95" orientation="landscape" r:id="rId1"/>
  <ignoredErrors>
    <ignoredError sqref="F5:F6 I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19</vt:i4>
      </vt:variant>
    </vt:vector>
  </HeadingPairs>
  <TitlesOfParts>
    <vt:vector size="20" baseType="lpstr">
      <vt:lpstr>&lt;NOM&gt;</vt:lpstr>
      <vt:lpstr>'&lt;NOM&gt;'!_3_Farines_500g__blé_T80__petit_épeautre__sarrasin</vt:lpstr>
      <vt:lpstr>'&lt;NOM&gt;'!Brioche_300g</vt:lpstr>
      <vt:lpstr>'&lt;NOM&gt;'!Farine_T110_en_3_Kgs</vt:lpstr>
      <vt:lpstr>'&lt;NOM&gt;'!Farine_T110_en_5_Kgs</vt:lpstr>
      <vt:lpstr>'&lt;NOM&gt;'!Farine_T80__en_3_Kgs</vt:lpstr>
      <vt:lpstr>'&lt;NOM&gt;'!Farine_T80_en_5_Kgs</vt:lpstr>
      <vt:lpstr>'&lt;NOM&gt;'!Figues_350_g</vt:lpstr>
      <vt:lpstr>'&lt;NOM&gt;'!Graines_de_courge_400g</vt:lpstr>
      <vt:lpstr>'&lt;NOM&gt;'!Lin_pavot_OU_multi_graines_400g</vt:lpstr>
      <vt:lpstr>'&lt;NOM&gt;'!Nature_1Kg__farine_70__T80___30__T110</vt:lpstr>
      <vt:lpstr>'&lt;NOM&gt;'!Nature_500g__farine_70__T80___30__T110</vt:lpstr>
      <vt:lpstr>'&lt;NOM&gt;'!Nature_800g__farine_70__T80___30__T110</vt:lpstr>
      <vt:lpstr>'&lt;NOM&gt;'!Nature_complet_1Kg__farine_T110</vt:lpstr>
      <vt:lpstr>'&lt;NOM&gt;'!Nature_complet_500g__farine_T110</vt:lpstr>
      <vt:lpstr>'&lt;NOM&gt;'!Noix_OU_noisettes_350g</vt:lpstr>
      <vt:lpstr>'&lt;NOM&gt;'!Olives_OU_tomates_350g</vt:lpstr>
      <vt:lpstr>'&lt;NOM&gt;'!Petit_épeautre_500g</vt:lpstr>
      <vt:lpstr>'&lt;NOM&gt;'!Raisins_350g</vt:lpstr>
      <vt:lpstr>'&lt;NOM&gt;'!Sésame_400g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muller</dc:creator>
  <cp:lastModifiedBy>Sylvie Garcia</cp:lastModifiedBy>
  <dcterms:created xsi:type="dcterms:W3CDTF">2025-09-16T20:39:07Z</dcterms:created>
  <dcterms:modified xsi:type="dcterms:W3CDTF">2025-09-16T21:29:35Z</dcterms:modified>
</cp:coreProperties>
</file>